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75" windowHeight="10935"/>
  </bookViews>
  <sheets>
    <sheet name="Foglio1" sheetId="1" r:id="rId1"/>
    <sheet name="Foglio2" sheetId="2" r:id="rId2"/>
    <sheet name="Foglio3" sheetId="3" r:id="rId3"/>
    <sheet name="Foglio4" sheetId="4" r:id="rId4"/>
  </sheets>
  <definedNames>
    <definedName name="_xlnm.Print_Area" localSheetId="0">Foglio1!$B$2:$C$172</definedName>
    <definedName name="_xlnm.Print_Area" localSheetId="1">Foglio2!$B$2:$D$18</definedName>
  </definedNames>
  <calcPr calcId="145621"/>
</workbook>
</file>

<file path=xl/calcChain.xml><?xml version="1.0" encoding="utf-8"?>
<calcChain xmlns="http://schemas.openxmlformats.org/spreadsheetml/2006/main">
  <c r="E18" i="2" l="1"/>
  <c r="K16" i="2"/>
  <c r="F11" i="2"/>
  <c r="E7" i="2"/>
  <c r="E6" i="2"/>
  <c r="O5" i="2"/>
  <c r="N5" i="2"/>
  <c r="M5" i="2"/>
  <c r="L5" i="2"/>
  <c r="K5" i="2"/>
  <c r="J5" i="2"/>
  <c r="I5" i="2"/>
  <c r="H5" i="2"/>
  <c r="G5" i="2"/>
  <c r="F5" i="2"/>
  <c r="E5" i="2"/>
  <c r="E4" i="2"/>
  <c r="O3" i="2"/>
  <c r="N3" i="2"/>
  <c r="M3" i="2"/>
  <c r="L3" i="2"/>
  <c r="K3" i="2"/>
  <c r="J3" i="2"/>
  <c r="I3" i="2"/>
  <c r="H3" i="2"/>
  <c r="G3" i="2"/>
  <c r="F3" i="2"/>
  <c r="E3" i="2"/>
  <c r="D66" i="1"/>
  <c r="D8" i="1"/>
  <c r="D62" i="1"/>
  <c r="D61" i="1"/>
  <c r="D21" i="1"/>
  <c r="D20" i="1"/>
  <c r="J18" i="1"/>
  <c r="E13" i="1"/>
  <c r="D9" i="1"/>
  <c r="N7" i="1"/>
  <c r="M7" i="1"/>
  <c r="L7" i="1"/>
  <c r="K7" i="1"/>
  <c r="J7" i="1"/>
  <c r="I7" i="1"/>
  <c r="H7" i="1"/>
  <c r="G7" i="1"/>
  <c r="F7" i="1"/>
  <c r="E7" i="1"/>
  <c r="D7" i="1"/>
  <c r="D6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<sst xmlns="http://schemas.openxmlformats.org/spreadsheetml/2006/main" count="230" uniqueCount="161">
  <si>
    <t>1 gr.</t>
  </si>
  <si>
    <t>5 gr.</t>
  </si>
  <si>
    <t>10 gr.</t>
  </si>
  <si>
    <t>15 gr.</t>
  </si>
  <si>
    <t>20 gr.</t>
  </si>
  <si>
    <t>25 gr.</t>
  </si>
  <si>
    <t>30 gr.</t>
  </si>
  <si>
    <t>35 gr.</t>
  </si>
  <si>
    <t>40 gr.</t>
  </si>
  <si>
    <t>45 gr.</t>
  </si>
  <si>
    <t>50 gr.</t>
  </si>
  <si>
    <t>Crema nutella</t>
  </si>
  <si>
    <t>Pisto Napoletano</t>
  </si>
  <si>
    <t>Cannella in polevere madma</t>
  </si>
  <si>
    <t>Cioccolato arancia</t>
  </si>
  <si>
    <t>Cioccolato limone</t>
  </si>
  <si>
    <t xml:space="preserve">Amido di Riso </t>
  </si>
  <si>
    <t>Mix Amidi</t>
  </si>
  <si>
    <t>Ammoniaca</t>
  </si>
  <si>
    <t xml:space="preserve"> </t>
  </si>
  <si>
    <t>Estratto Zuppa Inglese</t>
  </si>
  <si>
    <t>Pistacchio</t>
  </si>
  <si>
    <t>Colore Idrosolubile</t>
  </si>
  <si>
    <t>Colore Liposolubile</t>
  </si>
  <si>
    <t>Cioccolato Latte/Bianco</t>
  </si>
  <si>
    <t>Pasta di Zucchero Madame Lulù</t>
  </si>
  <si>
    <t>Crema Nutella Bianca</t>
  </si>
  <si>
    <t>Smarties Grandi/Piccoli</t>
  </si>
  <si>
    <t>Pasta di Zucchero Laped Model</t>
  </si>
  <si>
    <t>Pasta di Zucchero Massa Ticino Tropic</t>
  </si>
  <si>
    <t>Rinforzo caffè elenka</t>
  </si>
  <si>
    <t>€ / kg.</t>
  </si>
  <si>
    <t>Semi di sesamo Scuro/Chiaro</t>
  </si>
  <si>
    <t>Lievito madre in polvere</t>
  </si>
  <si>
    <t>Surrogato Fondente</t>
  </si>
  <si>
    <t>Surrogato Latte</t>
  </si>
  <si>
    <t>Cannella a stecche</t>
  </si>
  <si>
    <t>Prodotti</t>
  </si>
  <si>
    <t>Panna   Crema :</t>
  </si>
  <si>
    <t>Cioccolato Fondente</t>
  </si>
  <si>
    <t>Pasta di Zucchero Ladep Copertura</t>
  </si>
  <si>
    <t>Pasta di Zucchero Princess Irca</t>
  </si>
  <si>
    <t>Panna Puratos</t>
  </si>
  <si>
    <t>Zucchero semolato</t>
  </si>
  <si>
    <t>Mix pan di Spagna a Cioccolato</t>
  </si>
  <si>
    <t>Miele Bianco</t>
  </si>
  <si>
    <t>Pasta di cereali</t>
  </si>
  <si>
    <t>Farina 00</t>
  </si>
  <si>
    <t>Farina Manitoba</t>
  </si>
  <si>
    <t>Zucchero a Velo</t>
  </si>
  <si>
    <t>Burro Sfoglia/Cake</t>
  </si>
  <si>
    <t>Mandorle Pelate</t>
  </si>
  <si>
    <t>Mandorle Affettate</t>
  </si>
  <si>
    <t>Palline Oro/ Argento</t>
  </si>
  <si>
    <t>Gelatina</t>
  </si>
  <si>
    <t>Gelatina in Fogli</t>
  </si>
  <si>
    <t>Latte Intero in Polvere</t>
  </si>
  <si>
    <t>Cacao in Polvere</t>
  </si>
  <si>
    <t>Zucchero Fondente</t>
  </si>
  <si>
    <t>Liquore per Bagne tutti i gusti</t>
  </si>
  <si>
    <t>Sciroppo di Glucosio</t>
  </si>
  <si>
    <t>Nescafè in Polvere</t>
  </si>
  <si>
    <t>Farina ai 5 Cereali</t>
  </si>
  <si>
    <t>Fragoline</t>
  </si>
  <si>
    <t>Aroma Fior d'arancio / Mandorla Amara</t>
  </si>
  <si>
    <t>Farina di Mandorle</t>
  </si>
  <si>
    <t>Nocciole Tostate / Granella Nocciola</t>
  </si>
  <si>
    <t>Filetti di Arancia</t>
  </si>
  <si>
    <t>Burro di Cacao Micronizzato</t>
  </si>
  <si>
    <t>Uva Sultanina</t>
  </si>
  <si>
    <t>Pasta Arancia e Cubetti</t>
  </si>
  <si>
    <t>Marzapane</t>
  </si>
  <si>
    <t>Pinoli</t>
  </si>
  <si>
    <t>Noci Sgusciate</t>
  </si>
  <si>
    <t>Pectina</t>
  </si>
  <si>
    <t>Pistacchi Sgusciati</t>
  </si>
  <si>
    <t>Tegral Dolci Note (per lievitati)</t>
  </si>
  <si>
    <t>Burro Corman</t>
  </si>
  <si>
    <t>Goccie di cioccolato per forno</t>
  </si>
  <si>
    <t>Ghiaccia Laped</t>
  </si>
  <si>
    <t>Pasta di Gomma Laped Daesy (500 gr)</t>
  </si>
  <si>
    <t>Rinforzo Caffe (bagne ed impasti)</t>
  </si>
  <si>
    <t>Baccelli di Vaniglia Tahiti</t>
  </si>
  <si>
    <t>Baccelli di Vaniglia Mauritius</t>
  </si>
  <si>
    <t>Baccelli di Vaniglia Bourbon Madagascar</t>
  </si>
  <si>
    <t>Baccelli di Vaniglia Pompona Madagascar</t>
  </si>
  <si>
    <t>Polvere di vaniglia Bourbon Madagascar</t>
  </si>
  <si>
    <t>Estratto di vaniglia</t>
  </si>
  <si>
    <t>Estratto di Mandarino</t>
  </si>
  <si>
    <t>Estratto di fior D'arancio</t>
  </si>
  <si>
    <t>Estratto di rosa</t>
  </si>
  <si>
    <t>Estratto di mandorla amara</t>
  </si>
  <si>
    <t>Estratto di Fave di Tonka</t>
  </si>
  <si>
    <t>Noci di Pecan</t>
  </si>
  <si>
    <t>Zafferano pistilli</t>
  </si>
  <si>
    <t>Pepe rosa</t>
  </si>
  <si>
    <t>Anice stellato</t>
  </si>
  <si>
    <t>Cannella in polvere</t>
  </si>
  <si>
    <t>Bagna al 30%   al litro</t>
  </si>
  <si>
    <t>Nutella da forno KUKICREM Gianduia IRCA</t>
  </si>
  <si>
    <t>Pizzi e merletti (conf. 300gr)</t>
  </si>
  <si>
    <t>Frosting</t>
  </si>
  <si>
    <t>Cocco</t>
  </si>
  <si>
    <t>Estratto di Mandarino   al GRAMMO</t>
  </si>
  <si>
    <t>Estratto di fior D'arancio   al GRAMMO</t>
  </si>
  <si>
    <t>Estratto di rosa    al GRAMMO</t>
  </si>
  <si>
    <t>Estratto di mandorla amara   al GRAMMO</t>
  </si>
  <si>
    <t>Estratto di Fave di Tonka   al GRAMMO</t>
  </si>
  <si>
    <t>Zafferano pistilli    al GRAMMO</t>
  </si>
  <si>
    <t>Pepe Nero e Bianco</t>
  </si>
  <si>
    <t>Gianduia/Nocciola</t>
  </si>
  <si>
    <t>Tiramisù/Noce/Champagne/Pistacchio</t>
  </si>
  <si>
    <t>Caffè/Vaniglia/Limone Cannella/Pesca/Arancia/Fragola</t>
  </si>
  <si>
    <t>Zucchero a Velo   BIANCANEVE</t>
  </si>
  <si>
    <t>Crema al Burro per stuccatura</t>
  </si>
  <si>
    <t>Goccia di Cioccolata Fondente, al Latte e Bianco</t>
  </si>
  <si>
    <t>Panna Fresca</t>
  </si>
  <si>
    <t>Pasta Dama Top Special  SECCHIO</t>
  </si>
  <si>
    <t>Pasta Dama Top Special  AL  Kg.</t>
  </si>
  <si>
    <t>Pasta Dama Top  SECCHIO</t>
  </si>
  <si>
    <t>Pasta Dama Top  AL KG.</t>
  </si>
  <si>
    <t>Cioccolato Plastico</t>
  </si>
  <si>
    <t>Baccelli di Vaniglia Bourbon Madagascar     1 BACCA</t>
  </si>
  <si>
    <t>Baccelli di Vaniglia Mauritius        1 BACCA</t>
  </si>
  <si>
    <t>Baccelli di Vaniglia Tahiti      1 BACCA</t>
  </si>
  <si>
    <t>Baccelli di Vaniglia Pompona Madagascar    1 BACCA</t>
  </si>
  <si>
    <t>Tuorlo d'Uovo Pastorizzato</t>
  </si>
  <si>
    <t xml:space="preserve">Albume </t>
  </si>
  <si>
    <t>Cremore di Tartaro</t>
  </si>
  <si>
    <t>Riso soffiato bianco</t>
  </si>
  <si>
    <t>Grano cotto  1 BARATTOLO</t>
  </si>
  <si>
    <t>Farina per Sfoglia</t>
  </si>
  <si>
    <t>Farina di Cocco</t>
  </si>
  <si>
    <t>Farina per Lievitati Salati</t>
  </si>
  <si>
    <t>Latte Condensato</t>
  </si>
  <si>
    <t>Burro Melange Platte</t>
  </si>
  <si>
    <t>Amido di Mais</t>
  </si>
  <si>
    <r>
      <t xml:space="preserve">Sottotorta lisci  </t>
    </r>
    <r>
      <rPr>
        <b/>
        <sz val="20"/>
        <color theme="1"/>
        <rFont val="Calibri"/>
        <family val="2"/>
      </rPr>
      <t>Ø  24</t>
    </r>
  </si>
  <si>
    <r>
      <t xml:space="preserve">Sottotorta lisci  </t>
    </r>
    <r>
      <rPr>
        <b/>
        <sz val="20"/>
        <color theme="1"/>
        <rFont val="Calibri"/>
        <family val="2"/>
      </rPr>
      <t>Ø  18</t>
    </r>
  </si>
  <si>
    <r>
      <t xml:space="preserve">Sottotorta lisci  </t>
    </r>
    <r>
      <rPr>
        <b/>
        <sz val="20"/>
        <color theme="1"/>
        <rFont val="Calibri"/>
        <family val="2"/>
      </rPr>
      <t>Ø  28</t>
    </r>
  </si>
  <si>
    <t>Sottotorta rettangolare  15x30</t>
  </si>
  <si>
    <t>Sottotorta rettangolare  40x50</t>
  </si>
  <si>
    <t>Sottotorta Piatti Ala   Ø  20</t>
  </si>
  <si>
    <t>Sottotorta Piatti Ala   Ø  24</t>
  </si>
  <si>
    <t>Sottotorta Piatti Ala   Ø  36</t>
  </si>
  <si>
    <t>Sottotorta Piatti Ala   Ø 40</t>
  </si>
  <si>
    <t>Sottotorta Piatti Ala   Ø  30</t>
  </si>
  <si>
    <t>Portatorta di Cartone  Ø  25</t>
  </si>
  <si>
    <t>Portatorta di Cartone  Ø  31</t>
  </si>
  <si>
    <t>Portatorta di Cartone  Ø  41</t>
  </si>
  <si>
    <t>Portatorta di Cartone  Ø  38</t>
  </si>
  <si>
    <t>Medoro  Ø  26</t>
  </si>
  <si>
    <t>Medoro  Ø  28</t>
  </si>
  <si>
    <t>Medoro  Ø  34</t>
  </si>
  <si>
    <t>Medoro  Ø  20</t>
  </si>
  <si>
    <t>Vassoio  17x25</t>
  </si>
  <si>
    <t>Vassoio  28x40</t>
  </si>
  <si>
    <t>Vassoio  25x34</t>
  </si>
  <si>
    <t>Amarene</t>
  </si>
  <si>
    <t>Foglio Gelatina 2,5 Gr.</t>
  </si>
  <si>
    <t>Colorante in Polvere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</si>
</sst>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€&quot;\ * #,##0.000_-;\-&quot;€&quot;\ * #,##0.0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b/>
      <sz val="18"/>
      <color theme="1"/>
      <name val="Baskerville Old Face"/>
      <family val="1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4" fontId="2" fillId="0" borderId="0" xfId="1" applyFont="1" applyAlignment="1">
      <alignment horizontal="center"/>
    </xf>
    <xf numFmtId="44" fontId="3" fillId="0" borderId="2" xfId="1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3" xfId="0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5" xfId="0" applyFont="1" applyBorder="1"/>
    <xf numFmtId="44" fontId="3" fillId="0" borderId="6" xfId="1" applyFont="1" applyBorder="1" applyAlignment="1">
      <alignment horizontal="center"/>
    </xf>
    <xf numFmtId="0" fontId="5" fillId="0" borderId="7" xfId="0" applyFont="1" applyBorder="1"/>
    <xf numFmtId="44" fontId="3" fillId="0" borderId="8" xfId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4" fontId="3" fillId="0" borderId="6" xfId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44" fontId="7" fillId="0" borderId="10" xfId="1" applyFont="1" applyBorder="1" applyAlignment="1">
      <alignment horizontal="center"/>
    </xf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5" fillId="0" borderId="9" xfId="0" applyFont="1" applyBorder="1"/>
    <xf numFmtId="44" fontId="3" fillId="0" borderId="10" xfId="1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6"/>
  <sheetViews>
    <sheetView tabSelected="1" view="pageBreakPreview" zoomScale="73" zoomScaleSheetLayoutView="73" workbookViewId="0">
      <selection activeCell="C176" sqref="C176"/>
    </sheetView>
  </sheetViews>
  <sheetFormatPr defaultRowHeight="26.25" x14ac:dyDescent="0.4"/>
  <cols>
    <col min="2" max="2" width="83.7109375" style="6" bestFit="1" customWidth="1"/>
    <col min="3" max="3" width="17.7109375" style="4" bestFit="1" customWidth="1"/>
    <col min="4" max="4" width="11.5703125" style="1" customWidth="1"/>
    <col min="5" max="5" width="19" style="1" bestFit="1" customWidth="1"/>
    <col min="6" max="8" width="9.5703125" style="1" bestFit="1" customWidth="1"/>
    <col min="9" max="9" width="9.5703125" bestFit="1" customWidth="1"/>
    <col min="10" max="10" width="26" bestFit="1" customWidth="1"/>
    <col min="11" max="14" width="9.5703125" bestFit="1" customWidth="1"/>
  </cols>
  <sheetData>
    <row r="1" spans="2:14" ht="27" thickBot="1" x14ac:dyDescent="0.45"/>
    <row r="2" spans="2:14" ht="27.75" thickTop="1" thickBot="1" x14ac:dyDescent="0.45">
      <c r="B2" s="19" t="s">
        <v>37</v>
      </c>
      <c r="C2" s="20" t="s">
        <v>31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</row>
    <row r="3" spans="2:14" ht="27" thickBot="1" x14ac:dyDescent="0.45">
      <c r="B3" s="11" t="s">
        <v>127</v>
      </c>
      <c r="C3" s="12">
        <v>4</v>
      </c>
      <c r="I3" s="1"/>
      <c r="J3" s="1"/>
      <c r="K3" s="1"/>
      <c r="L3" s="1"/>
      <c r="M3" s="1"/>
      <c r="N3" s="1"/>
    </row>
    <row r="4" spans="2:14" ht="27" thickBot="1" x14ac:dyDescent="0.45">
      <c r="B4" s="11" t="s">
        <v>136</v>
      </c>
      <c r="C4" s="12">
        <v>4.5</v>
      </c>
      <c r="I4" s="1"/>
      <c r="J4" s="1"/>
      <c r="K4" s="1"/>
      <c r="L4" s="1"/>
      <c r="M4" s="1"/>
      <c r="N4" s="1"/>
    </row>
    <row r="5" spans="2:14" ht="27" customHeight="1" thickBot="1" x14ac:dyDescent="0.45">
      <c r="B5" s="11" t="s">
        <v>16</v>
      </c>
      <c r="C5" s="12">
        <v>5.5</v>
      </c>
      <c r="D5" s="2">
        <f>C5/1000</f>
        <v>5.4999999999999997E-3</v>
      </c>
      <c r="E5" s="2">
        <f>C5/1000*5</f>
        <v>2.7499999999999997E-2</v>
      </c>
      <c r="F5" s="2">
        <f>C5/1000*10</f>
        <v>5.4999999999999993E-2</v>
      </c>
      <c r="G5" s="2">
        <f>C5/1000*15</f>
        <v>8.249999999999999E-2</v>
      </c>
      <c r="H5" s="2">
        <f>C5/1000*20</f>
        <v>0.10999999999999999</v>
      </c>
      <c r="I5" s="2">
        <f>C5/1000*25</f>
        <v>0.13749999999999998</v>
      </c>
      <c r="J5" s="2">
        <f>C5/1000*30</f>
        <v>0.16499999999999998</v>
      </c>
      <c r="K5" s="2">
        <f>C5/1000*35</f>
        <v>0.19249999999999998</v>
      </c>
      <c r="L5" s="2">
        <f>C5/1000*40</f>
        <v>0.21999999999999997</v>
      </c>
      <c r="M5" s="2">
        <f>C5/1000*45</f>
        <v>0.2475</v>
      </c>
      <c r="N5" s="2">
        <f>C5/1000*50</f>
        <v>0.27499999999999997</v>
      </c>
    </row>
    <row r="6" spans="2:14" ht="27" customHeight="1" thickBot="1" x14ac:dyDescent="0.45">
      <c r="B6" s="11" t="s">
        <v>18</v>
      </c>
      <c r="C6" s="12">
        <v>60</v>
      </c>
      <c r="D6" s="2">
        <f>C6/1000</f>
        <v>0.06</v>
      </c>
      <c r="E6" s="2"/>
      <c r="F6" s="2"/>
      <c r="G6" s="2"/>
      <c r="H6" s="2"/>
      <c r="I6" s="3"/>
      <c r="J6" s="3"/>
      <c r="K6" s="3"/>
      <c r="L6" s="3"/>
      <c r="M6" s="3"/>
      <c r="N6" s="3"/>
    </row>
    <row r="7" spans="2:14" ht="27" customHeight="1" thickBot="1" x14ac:dyDescent="0.45">
      <c r="B7" s="11" t="s">
        <v>96</v>
      </c>
      <c r="C7" s="12">
        <v>130</v>
      </c>
      <c r="D7" s="2">
        <f>C7/1000</f>
        <v>0.13</v>
      </c>
      <c r="E7" s="2">
        <f>C7/1000*5</f>
        <v>0.65</v>
      </c>
      <c r="F7" s="2">
        <f>C7/1000*10</f>
        <v>1.3</v>
      </c>
      <c r="G7" s="2">
        <f>C7/1000*15</f>
        <v>1.9500000000000002</v>
      </c>
      <c r="H7" s="2">
        <f>C7/1000*20</f>
        <v>2.6</v>
      </c>
      <c r="I7" s="2">
        <f>C7/1000*25</f>
        <v>3.25</v>
      </c>
      <c r="J7" s="2">
        <f>C7/1000*30</f>
        <v>3.9000000000000004</v>
      </c>
      <c r="K7" s="2">
        <f>C7/1000*35</f>
        <v>4.55</v>
      </c>
      <c r="L7" s="2">
        <f>C7/1000*40</f>
        <v>5.2</v>
      </c>
      <c r="M7" s="2">
        <f>C7/1000*45</f>
        <v>5.8500000000000005</v>
      </c>
      <c r="N7" s="2">
        <f>C7/1000*50</f>
        <v>6.5</v>
      </c>
    </row>
    <row r="8" spans="2:14" ht="27" customHeight="1" thickBot="1" x14ac:dyDescent="0.45">
      <c r="B8" s="11" t="s">
        <v>64</v>
      </c>
      <c r="C8" s="12">
        <v>60</v>
      </c>
      <c r="D8" s="2">
        <f>C8/1000*100</f>
        <v>6</v>
      </c>
    </row>
    <row r="9" spans="2:14" ht="27" customHeight="1" thickBot="1" x14ac:dyDescent="0.45">
      <c r="B9" s="11" t="s">
        <v>122</v>
      </c>
      <c r="C9" s="12">
        <v>2.5</v>
      </c>
      <c r="D9" s="2">
        <f>C9/1000*2</f>
        <v>5.0000000000000001E-3</v>
      </c>
    </row>
    <row r="10" spans="2:14" ht="27" customHeight="1" thickBot="1" x14ac:dyDescent="0.45">
      <c r="B10" s="11" t="s">
        <v>123</v>
      </c>
      <c r="C10" s="12">
        <v>4</v>
      </c>
      <c r="D10" s="2"/>
    </row>
    <row r="11" spans="2:14" ht="27" customHeight="1" thickBot="1" x14ac:dyDescent="0.45">
      <c r="B11" s="11" t="s">
        <v>125</v>
      </c>
      <c r="C11" s="12">
        <v>3</v>
      </c>
    </row>
    <row r="12" spans="2:14" ht="27" customHeight="1" thickBot="1" x14ac:dyDescent="0.45">
      <c r="B12" s="11" t="s">
        <v>124</v>
      </c>
      <c r="C12" s="12">
        <v>8</v>
      </c>
    </row>
    <row r="13" spans="2:14" ht="27" customHeight="1" thickBot="1" x14ac:dyDescent="0.45">
      <c r="B13" s="11" t="s">
        <v>98</v>
      </c>
      <c r="C13" s="12">
        <v>4.5</v>
      </c>
      <c r="E13" s="2">
        <f>C13/1000*5</f>
        <v>2.2499999999999999E-2</v>
      </c>
    </row>
    <row r="14" spans="2:14" ht="27" customHeight="1" thickBot="1" x14ac:dyDescent="0.45">
      <c r="B14" s="11" t="s">
        <v>77</v>
      </c>
      <c r="C14" s="12">
        <v>7.9</v>
      </c>
      <c r="D14" s="2" t="s">
        <v>19</v>
      </c>
    </row>
    <row r="15" spans="2:14" ht="27" customHeight="1" thickBot="1" x14ac:dyDescent="0.45">
      <c r="B15" s="11" t="s">
        <v>68</v>
      </c>
      <c r="C15" s="12">
        <v>24</v>
      </c>
      <c r="D15" s="2"/>
    </row>
    <row r="16" spans="2:14" ht="27" customHeight="1" thickBot="1" x14ac:dyDescent="0.45">
      <c r="B16" s="11" t="s">
        <v>135</v>
      </c>
      <c r="C16" s="12">
        <v>7.5</v>
      </c>
    </row>
    <row r="17" spans="2:10" ht="27" customHeight="1" thickBot="1" x14ac:dyDescent="0.45">
      <c r="B17" s="11" t="s">
        <v>50</v>
      </c>
      <c r="C17" s="12">
        <v>3</v>
      </c>
    </row>
    <row r="18" spans="2:10" ht="27" customHeight="1" thickBot="1" x14ac:dyDescent="0.45">
      <c r="B18" s="11" t="s">
        <v>57</v>
      </c>
      <c r="C18" s="12">
        <v>12.5</v>
      </c>
      <c r="J18" s="2">
        <f>C18/1000*30</f>
        <v>0.375</v>
      </c>
    </row>
    <row r="19" spans="2:10" ht="27" customHeight="1" thickBot="1" x14ac:dyDescent="0.45">
      <c r="B19" s="11" t="s">
        <v>36</v>
      </c>
      <c r="C19" s="12">
        <v>11.3</v>
      </c>
    </row>
    <row r="20" spans="2:10" ht="27" customHeight="1" thickBot="1" x14ac:dyDescent="0.45">
      <c r="B20" s="11" t="s">
        <v>13</v>
      </c>
      <c r="C20" s="12">
        <v>20</v>
      </c>
      <c r="D20" s="2">
        <f>C20/1000*100</f>
        <v>2</v>
      </c>
    </row>
    <row r="21" spans="2:10" ht="27" customHeight="1" thickBot="1" x14ac:dyDescent="0.45">
      <c r="B21" s="11" t="s">
        <v>97</v>
      </c>
      <c r="C21" s="12">
        <v>32</v>
      </c>
      <c r="D21" s="2">
        <f>C21/1000*50</f>
        <v>1.6</v>
      </c>
    </row>
    <row r="22" spans="2:10" ht="27" customHeight="1" thickBot="1" x14ac:dyDescent="0.45">
      <c r="B22" s="11" t="s">
        <v>14</v>
      </c>
      <c r="C22" s="12">
        <v>12.5</v>
      </c>
    </row>
    <row r="23" spans="2:10" ht="27" customHeight="1" thickBot="1" x14ac:dyDescent="0.45">
      <c r="B23" s="11" t="s">
        <v>39</v>
      </c>
      <c r="C23" s="12">
        <v>10</v>
      </c>
    </row>
    <row r="24" spans="2:10" ht="27" customHeight="1" thickBot="1" x14ac:dyDescent="0.45">
      <c r="B24" s="11" t="s">
        <v>24</v>
      </c>
      <c r="C24" s="12">
        <v>12</v>
      </c>
    </row>
    <row r="25" spans="2:10" ht="27" customHeight="1" thickBot="1" x14ac:dyDescent="0.45">
      <c r="B25" s="11" t="s">
        <v>15</v>
      </c>
      <c r="C25" s="12">
        <v>12.5</v>
      </c>
    </row>
    <row r="26" spans="2:10" ht="27" customHeight="1" thickBot="1" x14ac:dyDescent="0.45">
      <c r="B26" s="11" t="s">
        <v>121</v>
      </c>
      <c r="C26" s="12">
        <v>14</v>
      </c>
    </row>
    <row r="27" spans="2:10" ht="27" customHeight="1" thickBot="1" x14ac:dyDescent="0.45">
      <c r="B27" s="11" t="s">
        <v>102</v>
      </c>
      <c r="C27" s="12">
        <v>10</v>
      </c>
    </row>
    <row r="28" spans="2:10" ht="27" customHeight="1" thickBot="1" x14ac:dyDescent="0.45">
      <c r="B28" s="11" t="s">
        <v>22</v>
      </c>
      <c r="C28" s="12">
        <v>150</v>
      </c>
    </row>
    <row r="29" spans="2:10" ht="27" customHeight="1" thickBot="1" x14ac:dyDescent="0.45">
      <c r="B29" s="11" t="s">
        <v>23</v>
      </c>
      <c r="C29" s="12">
        <v>180</v>
      </c>
    </row>
    <row r="30" spans="2:10" ht="27" customHeight="1" thickBot="1" x14ac:dyDescent="0.45">
      <c r="B30" s="11" t="s">
        <v>114</v>
      </c>
      <c r="C30" s="12">
        <v>10</v>
      </c>
    </row>
    <row r="31" spans="2:10" ht="27" customHeight="1" thickBot="1" x14ac:dyDescent="0.45">
      <c r="B31" s="11" t="s">
        <v>11</v>
      </c>
      <c r="C31" s="12">
        <v>5</v>
      </c>
    </row>
    <row r="32" spans="2:10" ht="27" customHeight="1" thickBot="1" x14ac:dyDescent="0.45">
      <c r="B32" s="11" t="s">
        <v>26</v>
      </c>
      <c r="C32" s="12">
        <v>8</v>
      </c>
    </row>
    <row r="33" spans="2:3" ht="27" customHeight="1" thickBot="1" x14ac:dyDescent="0.45">
      <c r="B33" s="11" t="s">
        <v>128</v>
      </c>
      <c r="C33" s="12">
        <v>50</v>
      </c>
    </row>
    <row r="34" spans="2:3" ht="27" customHeight="1" thickBot="1" x14ac:dyDescent="0.45">
      <c r="B34" s="11" t="s">
        <v>107</v>
      </c>
      <c r="C34" s="12">
        <v>1.9</v>
      </c>
    </row>
    <row r="35" spans="2:3" ht="27" customHeight="1" thickBot="1" x14ac:dyDescent="0.45">
      <c r="B35" s="11" t="s">
        <v>104</v>
      </c>
      <c r="C35" s="12">
        <v>2.7</v>
      </c>
    </row>
    <row r="36" spans="2:3" ht="27" customHeight="1" thickBot="1" x14ac:dyDescent="0.45">
      <c r="B36" s="11" t="s">
        <v>103</v>
      </c>
      <c r="C36" s="12">
        <v>0.9</v>
      </c>
    </row>
    <row r="37" spans="2:3" ht="27" customHeight="1" thickBot="1" x14ac:dyDescent="0.45">
      <c r="B37" s="11" t="s">
        <v>106</v>
      </c>
      <c r="C37" s="12">
        <v>1.9</v>
      </c>
    </row>
    <row r="38" spans="2:3" ht="27" customHeight="1" thickBot="1" x14ac:dyDescent="0.45">
      <c r="B38" s="11" t="s">
        <v>105</v>
      </c>
      <c r="C38" s="12">
        <v>1.9</v>
      </c>
    </row>
    <row r="39" spans="2:3" ht="27" customHeight="1" thickBot="1" x14ac:dyDescent="0.45">
      <c r="B39" s="11" t="s">
        <v>87</v>
      </c>
      <c r="C39" s="12">
        <v>150</v>
      </c>
    </row>
    <row r="40" spans="2:3" ht="27" customHeight="1" thickBot="1" x14ac:dyDescent="0.45">
      <c r="B40" s="11" t="s">
        <v>20</v>
      </c>
      <c r="C40" s="12">
        <v>50</v>
      </c>
    </row>
    <row r="41" spans="2:3" ht="27" customHeight="1" thickBot="1" x14ac:dyDescent="0.45">
      <c r="B41" s="11" t="s">
        <v>47</v>
      </c>
      <c r="C41" s="12">
        <v>1.1000000000000001</v>
      </c>
    </row>
    <row r="42" spans="2:3" ht="27" customHeight="1" thickBot="1" x14ac:dyDescent="0.45">
      <c r="B42" s="11" t="s">
        <v>62</v>
      </c>
      <c r="C42" s="12">
        <v>5.0999999999999996</v>
      </c>
    </row>
    <row r="43" spans="2:3" ht="27" customHeight="1" thickBot="1" x14ac:dyDescent="0.45">
      <c r="B43" s="11" t="s">
        <v>132</v>
      </c>
      <c r="C43" s="12">
        <v>9.5</v>
      </c>
    </row>
    <row r="44" spans="2:3" ht="27" customHeight="1" thickBot="1" x14ac:dyDescent="0.45">
      <c r="B44" s="11" t="s">
        <v>65</v>
      </c>
      <c r="C44" s="12">
        <v>19</v>
      </c>
    </row>
    <row r="45" spans="2:3" ht="27" customHeight="1" thickBot="1" x14ac:dyDescent="0.45">
      <c r="B45" s="11" t="s">
        <v>48</v>
      </c>
      <c r="C45" s="12">
        <v>1.9</v>
      </c>
    </row>
    <row r="46" spans="2:3" ht="27" customHeight="1" thickBot="1" x14ac:dyDescent="0.45">
      <c r="B46" s="11" t="s">
        <v>133</v>
      </c>
      <c r="C46" s="12">
        <v>10</v>
      </c>
    </row>
    <row r="47" spans="2:3" ht="27" customHeight="1" thickBot="1" x14ac:dyDescent="0.45">
      <c r="B47" s="11" t="s">
        <v>131</v>
      </c>
      <c r="C47" s="12">
        <v>5</v>
      </c>
    </row>
    <row r="48" spans="2:3" ht="27" customHeight="1" thickBot="1" x14ac:dyDescent="0.45">
      <c r="B48" s="11" t="s">
        <v>67</v>
      </c>
      <c r="C48" s="12">
        <v>18</v>
      </c>
    </row>
    <row r="49" spans="2:4" ht="27" customHeight="1" thickBot="1" x14ac:dyDescent="0.45">
      <c r="B49" s="11" t="s">
        <v>63</v>
      </c>
      <c r="C49" s="12">
        <v>15</v>
      </c>
    </row>
    <row r="50" spans="2:4" ht="27" customHeight="1" thickBot="1" x14ac:dyDescent="0.45">
      <c r="B50" s="11" t="s">
        <v>101</v>
      </c>
      <c r="C50" s="12">
        <v>13</v>
      </c>
    </row>
    <row r="51" spans="2:4" ht="27" customHeight="1" thickBot="1" x14ac:dyDescent="0.45">
      <c r="B51" s="11" t="s">
        <v>54</v>
      </c>
      <c r="C51" s="12">
        <v>15</v>
      </c>
    </row>
    <row r="52" spans="2:4" ht="27" customHeight="1" thickBot="1" x14ac:dyDescent="0.45">
      <c r="B52" s="11" t="s">
        <v>55</v>
      </c>
      <c r="C52" s="12">
        <v>100</v>
      </c>
    </row>
    <row r="53" spans="2:4" ht="27" customHeight="1" thickBot="1" x14ac:dyDescent="0.45">
      <c r="B53" s="11" t="s">
        <v>79</v>
      </c>
      <c r="C53" s="12">
        <v>6.9</v>
      </c>
    </row>
    <row r="54" spans="2:4" ht="27" customHeight="1" thickBot="1" x14ac:dyDescent="0.45">
      <c r="B54" s="11" t="s">
        <v>115</v>
      </c>
      <c r="C54" s="12">
        <v>13</v>
      </c>
    </row>
    <row r="55" spans="2:4" ht="27" customHeight="1" thickBot="1" x14ac:dyDescent="0.45">
      <c r="B55" s="11" t="s">
        <v>78</v>
      </c>
      <c r="C55" s="12">
        <v>13</v>
      </c>
    </row>
    <row r="56" spans="2:4" ht="27" customHeight="1" thickBot="1" x14ac:dyDescent="0.45">
      <c r="B56" s="11" t="s">
        <v>130</v>
      </c>
      <c r="C56" s="12">
        <v>1.5</v>
      </c>
    </row>
    <row r="57" spans="2:4" ht="27" customHeight="1" thickBot="1" x14ac:dyDescent="0.45">
      <c r="B57" s="11" t="s">
        <v>134</v>
      </c>
      <c r="C57" s="12">
        <v>12</v>
      </c>
    </row>
    <row r="58" spans="2:4" ht="27" customHeight="1" thickBot="1" x14ac:dyDescent="0.45">
      <c r="B58" s="11" t="s">
        <v>56</v>
      </c>
      <c r="C58" s="12">
        <v>10</v>
      </c>
    </row>
    <row r="59" spans="2:4" ht="27" customHeight="1" thickBot="1" x14ac:dyDescent="0.45">
      <c r="B59" s="11" t="s">
        <v>33</v>
      </c>
      <c r="C59" s="12">
        <v>20</v>
      </c>
    </row>
    <row r="60" spans="2:4" ht="27" customHeight="1" thickBot="1" x14ac:dyDescent="0.45">
      <c r="B60" s="11" t="s">
        <v>59</v>
      </c>
      <c r="C60" s="12">
        <v>30</v>
      </c>
      <c r="D60" s="2"/>
    </row>
    <row r="61" spans="2:4" ht="27" customHeight="1" thickBot="1" x14ac:dyDescent="0.45">
      <c r="B61" s="11" t="s">
        <v>52</v>
      </c>
      <c r="C61" s="12">
        <v>19</v>
      </c>
      <c r="D61" s="2">
        <f>C61/1000*100</f>
        <v>1.9</v>
      </c>
    </row>
    <row r="62" spans="2:4" ht="27" customHeight="1" thickBot="1" x14ac:dyDescent="0.45">
      <c r="B62" s="11" t="s">
        <v>51</v>
      </c>
      <c r="C62" s="12">
        <v>13.5</v>
      </c>
      <c r="D62" s="2">
        <f>C62/1000*3</f>
        <v>4.0500000000000001E-2</v>
      </c>
    </row>
    <row r="63" spans="2:4" ht="27" customHeight="1" thickBot="1" x14ac:dyDescent="0.45">
      <c r="B63" s="11" t="s">
        <v>71</v>
      </c>
      <c r="C63" s="12">
        <v>13</v>
      </c>
    </row>
    <row r="64" spans="2:4" ht="27" customHeight="1" thickBot="1" x14ac:dyDescent="0.45">
      <c r="B64" s="11" t="s">
        <v>154</v>
      </c>
      <c r="C64" s="12">
        <v>2</v>
      </c>
    </row>
    <row r="65" spans="2:11" ht="27" customHeight="1" thickBot="1" x14ac:dyDescent="0.45">
      <c r="B65" s="11" t="s">
        <v>151</v>
      </c>
      <c r="C65" s="12">
        <v>2.8</v>
      </c>
    </row>
    <row r="66" spans="2:11" ht="27" customHeight="1" thickBot="1" x14ac:dyDescent="0.45">
      <c r="B66" s="11" t="s">
        <v>152</v>
      </c>
      <c r="C66" s="12">
        <v>3.1</v>
      </c>
      <c r="D66" s="2">
        <f>C66/1000*230</f>
        <v>0.71299999999999997</v>
      </c>
    </row>
    <row r="67" spans="2:11" ht="27" customHeight="1" thickBot="1" x14ac:dyDescent="0.45">
      <c r="B67" s="11" t="s">
        <v>153</v>
      </c>
      <c r="C67" s="12">
        <v>3.7</v>
      </c>
    </row>
    <row r="68" spans="2:11" ht="27" customHeight="1" thickBot="1" x14ac:dyDescent="0.45">
      <c r="B68" s="11" t="s">
        <v>45</v>
      </c>
      <c r="C68" s="12">
        <v>7.5</v>
      </c>
    </row>
    <row r="69" spans="2:11" ht="27" customHeight="1" thickBot="1" x14ac:dyDescent="0.45">
      <c r="B69" s="11" t="s">
        <v>17</v>
      </c>
      <c r="C69" s="12">
        <v>7</v>
      </c>
    </row>
    <row r="70" spans="2:11" ht="27" customHeight="1" thickBot="1" x14ac:dyDescent="0.45">
      <c r="B70" s="11" t="s">
        <v>44</v>
      </c>
      <c r="C70" s="12">
        <v>10</v>
      </c>
    </row>
    <row r="71" spans="2:11" ht="27" customHeight="1" thickBot="1" x14ac:dyDescent="0.45">
      <c r="B71" s="11" t="s">
        <v>61</v>
      </c>
      <c r="C71" s="12">
        <v>95</v>
      </c>
    </row>
    <row r="72" spans="2:11" ht="27" customHeight="1" thickBot="1" x14ac:dyDescent="0.45">
      <c r="B72" s="11" t="s">
        <v>66</v>
      </c>
      <c r="C72" s="12">
        <v>16.5</v>
      </c>
    </row>
    <row r="73" spans="2:11" ht="27" customHeight="1" thickBot="1" x14ac:dyDescent="0.45">
      <c r="B73" s="11" t="s">
        <v>93</v>
      </c>
      <c r="C73" s="12">
        <v>55</v>
      </c>
    </row>
    <row r="74" spans="2:11" ht="27" customHeight="1" thickBot="1" x14ac:dyDescent="0.55000000000000004">
      <c r="B74" s="11" t="s">
        <v>73</v>
      </c>
      <c r="C74" s="12">
        <v>25</v>
      </c>
      <c r="E74" s="16"/>
      <c r="F74" s="16"/>
      <c r="G74" s="16"/>
      <c r="H74" s="16"/>
      <c r="I74" s="16"/>
      <c r="J74" s="16"/>
      <c r="K74" s="16"/>
    </row>
    <row r="75" spans="2:11" ht="27" customHeight="1" thickBot="1" x14ac:dyDescent="0.55000000000000004">
      <c r="B75" s="11" t="s">
        <v>99</v>
      </c>
      <c r="C75" s="12">
        <v>13</v>
      </c>
      <c r="E75" s="16" t="s">
        <v>19</v>
      </c>
      <c r="F75" s="16" t="s">
        <v>19</v>
      </c>
      <c r="G75" s="16"/>
      <c r="H75" s="16"/>
      <c r="I75" s="16"/>
      <c r="J75" s="16"/>
      <c r="K75" s="16"/>
    </row>
    <row r="76" spans="2:11" ht="27" customHeight="1" thickBot="1" x14ac:dyDescent="0.55000000000000004">
      <c r="B76" s="11" t="s">
        <v>53</v>
      </c>
      <c r="C76" s="12">
        <v>60</v>
      </c>
      <c r="E76" s="16" t="s">
        <v>19</v>
      </c>
      <c r="F76" s="16" t="s">
        <v>19</v>
      </c>
      <c r="G76" s="16"/>
      <c r="H76" s="16"/>
      <c r="I76" s="16"/>
      <c r="J76" s="16"/>
      <c r="K76" s="16"/>
    </row>
    <row r="77" spans="2:11" ht="27" customHeight="1" thickBot="1" x14ac:dyDescent="0.55000000000000004">
      <c r="B77" s="15" t="s">
        <v>38</v>
      </c>
      <c r="C77" s="12" t="s">
        <v>19</v>
      </c>
      <c r="E77" s="16" t="s">
        <v>19</v>
      </c>
      <c r="F77" s="16" t="s">
        <v>19</v>
      </c>
      <c r="G77" s="16"/>
      <c r="H77" s="16"/>
      <c r="I77" s="16"/>
      <c r="J77" s="16"/>
      <c r="K77" s="16"/>
    </row>
    <row r="78" spans="2:11" ht="54" customHeight="1" thickBot="1" x14ac:dyDescent="0.55000000000000004">
      <c r="B78" s="21" t="s">
        <v>112</v>
      </c>
      <c r="C78" s="18">
        <v>60</v>
      </c>
      <c r="D78" s="1" t="s">
        <v>19</v>
      </c>
      <c r="E78" s="17" t="s">
        <v>19</v>
      </c>
      <c r="F78" s="16"/>
      <c r="G78" s="16"/>
      <c r="H78" s="16"/>
      <c r="I78" s="16"/>
      <c r="J78" s="17" t="s">
        <v>19</v>
      </c>
      <c r="K78" s="16"/>
    </row>
    <row r="79" spans="2:11" ht="27" customHeight="1" thickBot="1" x14ac:dyDescent="0.55000000000000004">
      <c r="B79" s="22" t="s">
        <v>110</v>
      </c>
      <c r="C79" s="18">
        <v>38</v>
      </c>
      <c r="E79" s="16" t="s">
        <v>19</v>
      </c>
      <c r="F79" s="16" t="s">
        <v>19</v>
      </c>
      <c r="G79" s="16"/>
      <c r="H79" s="16"/>
      <c r="I79" s="16"/>
      <c r="J79" s="16" t="s">
        <v>19</v>
      </c>
      <c r="K79" s="16" t="s">
        <v>19</v>
      </c>
    </row>
    <row r="80" spans="2:11" ht="27" customHeight="1" thickBot="1" x14ac:dyDescent="0.55000000000000004">
      <c r="B80" s="23" t="s">
        <v>111</v>
      </c>
      <c r="C80" s="18">
        <v>35</v>
      </c>
      <c r="E80" s="16" t="s">
        <v>19</v>
      </c>
      <c r="F80" s="16" t="s">
        <v>19</v>
      </c>
      <c r="G80" s="16"/>
      <c r="H80" s="16"/>
      <c r="I80" s="16"/>
      <c r="J80" s="16"/>
      <c r="K80" s="16"/>
    </row>
    <row r="81" spans="2:3" ht="27" customHeight="1" thickBot="1" x14ac:dyDescent="0.45">
      <c r="B81" s="15" t="s">
        <v>116</v>
      </c>
      <c r="C81" s="18">
        <v>10</v>
      </c>
    </row>
    <row r="82" spans="2:3" ht="27" customHeight="1" thickBot="1" x14ac:dyDescent="0.45">
      <c r="B82" s="11" t="s">
        <v>42</v>
      </c>
      <c r="C82" s="12">
        <v>8</v>
      </c>
    </row>
    <row r="83" spans="2:3" ht="27" customHeight="1" thickBot="1" x14ac:dyDescent="0.45">
      <c r="B83" s="11" t="s">
        <v>70</v>
      </c>
      <c r="C83" s="12">
        <v>15</v>
      </c>
    </row>
    <row r="84" spans="2:3" ht="27" customHeight="1" thickBot="1" x14ac:dyDescent="0.45">
      <c r="B84" s="11" t="s">
        <v>120</v>
      </c>
      <c r="C84" s="12">
        <v>6</v>
      </c>
    </row>
    <row r="85" spans="2:3" ht="27" customHeight="1" thickBot="1" x14ac:dyDescent="0.45">
      <c r="B85" s="11" t="s">
        <v>119</v>
      </c>
      <c r="C85" s="12">
        <v>23.5</v>
      </c>
    </row>
    <row r="86" spans="2:3" ht="27" customHeight="1" thickBot="1" x14ac:dyDescent="0.45">
      <c r="B86" s="11" t="s">
        <v>118</v>
      </c>
      <c r="C86" s="12">
        <v>7</v>
      </c>
    </row>
    <row r="87" spans="2:3" ht="27" customHeight="1" thickBot="1" x14ac:dyDescent="0.45">
      <c r="B87" s="11" t="s">
        <v>117</v>
      </c>
      <c r="C87" s="12">
        <v>27</v>
      </c>
    </row>
    <row r="88" spans="2:3" ht="27" customHeight="1" thickBot="1" x14ac:dyDescent="0.45">
      <c r="B88" s="11" t="s">
        <v>46</v>
      </c>
      <c r="C88" s="12">
        <v>10</v>
      </c>
    </row>
    <row r="89" spans="2:3" ht="27" customHeight="1" thickBot="1" x14ac:dyDescent="0.45">
      <c r="B89" s="11" t="s">
        <v>80</v>
      </c>
      <c r="C89" s="12">
        <v>9.5</v>
      </c>
    </row>
    <row r="90" spans="2:3" ht="27" customHeight="1" thickBot="1" x14ac:dyDescent="0.45">
      <c r="B90" s="11" t="s">
        <v>40</v>
      </c>
      <c r="C90" s="12">
        <v>9</v>
      </c>
    </row>
    <row r="91" spans="2:3" ht="27" customHeight="1" thickBot="1" x14ac:dyDescent="0.45">
      <c r="B91" s="11" t="s">
        <v>28</v>
      </c>
      <c r="C91" s="12">
        <v>11</v>
      </c>
    </row>
    <row r="92" spans="2:3" ht="27" customHeight="1" thickBot="1" x14ac:dyDescent="0.45">
      <c r="B92" s="11" t="s">
        <v>25</v>
      </c>
      <c r="C92" s="12">
        <v>7.5</v>
      </c>
    </row>
    <row r="93" spans="2:3" ht="27" customHeight="1" thickBot="1" x14ac:dyDescent="0.45">
      <c r="B93" s="11" t="s">
        <v>29</v>
      </c>
      <c r="C93" s="12">
        <v>11</v>
      </c>
    </row>
    <row r="94" spans="2:3" ht="27" customHeight="1" thickBot="1" x14ac:dyDescent="0.45">
      <c r="B94" s="11" t="s">
        <v>41</v>
      </c>
      <c r="C94" s="12">
        <v>7</v>
      </c>
    </row>
    <row r="95" spans="2:3" ht="27" customHeight="1" thickBot="1" x14ac:dyDescent="0.45">
      <c r="B95" s="11" t="s">
        <v>74</v>
      </c>
      <c r="C95" s="12">
        <v>50</v>
      </c>
    </row>
    <row r="96" spans="2:3" ht="27" customHeight="1" thickBot="1" x14ac:dyDescent="0.45">
      <c r="B96" s="11" t="s">
        <v>109</v>
      </c>
      <c r="C96" s="12">
        <v>31.8</v>
      </c>
    </row>
    <row r="97" spans="2:3" ht="27" customHeight="1" thickBot="1" x14ac:dyDescent="0.45">
      <c r="B97" s="11" t="s">
        <v>95</v>
      </c>
      <c r="C97" s="12">
        <v>38</v>
      </c>
    </row>
    <row r="98" spans="2:3" ht="27" customHeight="1" thickBot="1" x14ac:dyDescent="0.45">
      <c r="B98" s="11" t="s">
        <v>72</v>
      </c>
      <c r="C98" s="12">
        <v>95</v>
      </c>
    </row>
    <row r="99" spans="2:3" ht="27" customHeight="1" thickBot="1" x14ac:dyDescent="0.45">
      <c r="B99" s="11" t="s">
        <v>75</v>
      </c>
      <c r="C99" s="12">
        <v>50</v>
      </c>
    </row>
    <row r="100" spans="2:3" ht="27" customHeight="1" thickBot="1" x14ac:dyDescent="0.45">
      <c r="B100" s="11" t="s">
        <v>21</v>
      </c>
      <c r="C100" s="12">
        <v>95</v>
      </c>
    </row>
    <row r="101" spans="2:3" ht="27" customHeight="1" thickBot="1" x14ac:dyDescent="0.45">
      <c r="B101" s="11" t="s">
        <v>12</v>
      </c>
      <c r="C101" s="12">
        <v>23.1</v>
      </c>
    </row>
    <row r="102" spans="2:3" ht="27" customHeight="1" thickBot="1" x14ac:dyDescent="0.45">
      <c r="B102" s="11" t="s">
        <v>100</v>
      </c>
      <c r="C102" s="12">
        <v>12</v>
      </c>
    </row>
    <row r="103" spans="2:3" ht="27" customHeight="1" thickBot="1" x14ac:dyDescent="0.45">
      <c r="B103" s="11" t="s">
        <v>86</v>
      </c>
      <c r="C103" s="12">
        <v>100</v>
      </c>
    </row>
    <row r="104" spans="2:3" ht="27" customHeight="1" thickBot="1" x14ac:dyDescent="0.45">
      <c r="B104" s="11" t="s">
        <v>147</v>
      </c>
      <c r="C104" s="12">
        <v>1.5</v>
      </c>
    </row>
    <row r="105" spans="2:3" ht="27" customHeight="1" thickBot="1" x14ac:dyDescent="0.45">
      <c r="B105" s="11" t="s">
        <v>148</v>
      </c>
      <c r="C105" s="12">
        <v>1.8</v>
      </c>
    </row>
    <row r="106" spans="2:3" ht="27" customHeight="1" thickBot="1" x14ac:dyDescent="0.45">
      <c r="B106" s="11" t="s">
        <v>150</v>
      </c>
      <c r="C106" s="12">
        <v>2</v>
      </c>
    </row>
    <row r="107" spans="2:3" ht="27" customHeight="1" thickBot="1" x14ac:dyDescent="0.45">
      <c r="B107" s="11" t="s">
        <v>149</v>
      </c>
      <c r="C107" s="12">
        <v>2.5</v>
      </c>
    </row>
    <row r="108" spans="2:3" ht="27" customHeight="1" thickBot="1" x14ac:dyDescent="0.45">
      <c r="B108" s="11" t="s">
        <v>81</v>
      </c>
      <c r="C108" s="12">
        <v>50</v>
      </c>
    </row>
    <row r="109" spans="2:3" ht="27" customHeight="1" thickBot="1" x14ac:dyDescent="0.45">
      <c r="B109" s="11" t="s">
        <v>30</v>
      </c>
      <c r="C109" s="12">
        <v>40</v>
      </c>
    </row>
    <row r="110" spans="2:3" ht="27" customHeight="1" thickBot="1" x14ac:dyDescent="0.45">
      <c r="B110" s="11" t="s">
        <v>129</v>
      </c>
      <c r="C110" s="12">
        <v>20</v>
      </c>
    </row>
    <row r="111" spans="2:3" ht="27" customHeight="1" thickBot="1" x14ac:dyDescent="0.45">
      <c r="B111" s="11" t="s">
        <v>60</v>
      </c>
      <c r="C111" s="12">
        <v>10.5</v>
      </c>
    </row>
    <row r="112" spans="2:3" ht="27" customHeight="1" thickBot="1" x14ac:dyDescent="0.45">
      <c r="B112" s="11" t="s">
        <v>32</v>
      </c>
      <c r="C112" s="12">
        <v>9</v>
      </c>
    </row>
    <row r="113" spans="2:3" ht="27" customHeight="1" thickBot="1" x14ac:dyDescent="0.45">
      <c r="B113" s="11" t="s">
        <v>27</v>
      </c>
      <c r="C113" s="12">
        <v>10</v>
      </c>
    </row>
    <row r="114" spans="2:3" ht="27" customHeight="1" thickBot="1" x14ac:dyDescent="0.45">
      <c r="B114" s="11" t="s">
        <v>138</v>
      </c>
      <c r="C114" s="12">
        <v>0.4</v>
      </c>
    </row>
    <row r="115" spans="2:3" ht="27" customHeight="1" thickBot="1" x14ac:dyDescent="0.45">
      <c r="B115" s="11" t="s">
        <v>137</v>
      </c>
      <c r="C115" s="12">
        <v>0.5</v>
      </c>
    </row>
    <row r="116" spans="2:3" ht="27" customHeight="1" thickBot="1" x14ac:dyDescent="0.45">
      <c r="B116" s="11" t="s">
        <v>139</v>
      </c>
      <c r="C116" s="12">
        <v>0.6</v>
      </c>
    </row>
    <row r="117" spans="2:3" ht="27" customHeight="1" thickBot="1" x14ac:dyDescent="0.45">
      <c r="B117" s="11" t="s">
        <v>142</v>
      </c>
      <c r="C117" s="12">
        <v>0.6</v>
      </c>
    </row>
    <row r="118" spans="2:3" ht="27" customHeight="1" thickBot="1" x14ac:dyDescent="0.45">
      <c r="B118" s="11" t="s">
        <v>143</v>
      </c>
      <c r="C118" s="12">
        <v>1</v>
      </c>
    </row>
    <row r="119" spans="2:3" ht="27" customHeight="1" thickBot="1" x14ac:dyDescent="0.45">
      <c r="B119" s="11" t="s">
        <v>146</v>
      </c>
      <c r="C119" s="12">
        <v>1.3</v>
      </c>
    </row>
    <row r="120" spans="2:3" ht="27" customHeight="1" thickBot="1" x14ac:dyDescent="0.45">
      <c r="B120" s="11" t="s">
        <v>144</v>
      </c>
      <c r="C120" s="12">
        <v>1.5</v>
      </c>
    </row>
    <row r="121" spans="2:3" ht="27" customHeight="1" thickBot="1" x14ac:dyDescent="0.45">
      <c r="B121" s="11" t="s">
        <v>145</v>
      </c>
      <c r="C121" s="12">
        <v>1.9</v>
      </c>
    </row>
    <row r="122" spans="2:3" ht="27" customHeight="1" thickBot="1" x14ac:dyDescent="0.45">
      <c r="B122" s="11" t="s">
        <v>140</v>
      </c>
      <c r="C122" s="12">
        <v>0.8</v>
      </c>
    </row>
    <row r="123" spans="2:3" ht="27" customHeight="1" thickBot="1" x14ac:dyDescent="0.45">
      <c r="B123" s="11" t="s">
        <v>141</v>
      </c>
      <c r="C123" s="12">
        <v>1.8</v>
      </c>
    </row>
    <row r="124" spans="2:3" ht="27" customHeight="1" thickBot="1" x14ac:dyDescent="0.45">
      <c r="B124" s="11" t="s">
        <v>34</v>
      </c>
      <c r="C124" s="12">
        <v>6</v>
      </c>
    </row>
    <row r="125" spans="2:3" ht="27" customHeight="1" thickBot="1" x14ac:dyDescent="0.45">
      <c r="B125" s="11" t="s">
        <v>35</v>
      </c>
      <c r="C125" s="12">
        <v>6.5</v>
      </c>
    </row>
    <row r="126" spans="2:3" ht="27" customHeight="1" thickBot="1" x14ac:dyDescent="0.45">
      <c r="B126" s="11" t="s">
        <v>76</v>
      </c>
      <c r="C126" s="12">
        <v>7.2</v>
      </c>
    </row>
    <row r="127" spans="2:3" ht="27" customHeight="1" thickBot="1" x14ac:dyDescent="0.45">
      <c r="B127" s="11" t="s">
        <v>126</v>
      </c>
      <c r="C127" s="12">
        <v>7.5</v>
      </c>
    </row>
    <row r="128" spans="2:3" ht="27" customHeight="1" thickBot="1" x14ac:dyDescent="0.45">
      <c r="B128" s="11" t="s">
        <v>69</v>
      </c>
      <c r="C128" s="12">
        <v>8</v>
      </c>
    </row>
    <row r="129" spans="2:3" ht="27" customHeight="1" thickBot="1" x14ac:dyDescent="0.45">
      <c r="B129" s="11" t="s">
        <v>155</v>
      </c>
      <c r="C129" s="12">
        <v>0.5</v>
      </c>
    </row>
    <row r="130" spans="2:3" ht="27" customHeight="1" thickBot="1" x14ac:dyDescent="0.45">
      <c r="B130" s="11" t="s">
        <v>157</v>
      </c>
      <c r="C130" s="12">
        <v>1</v>
      </c>
    </row>
    <row r="131" spans="2:3" ht="27" customHeight="1" thickBot="1" x14ac:dyDescent="0.45">
      <c r="B131" s="11" t="s">
        <v>156</v>
      </c>
      <c r="C131" s="12">
        <v>1.5</v>
      </c>
    </row>
    <row r="132" spans="2:3" ht="27" customHeight="1" thickBot="1" x14ac:dyDescent="0.45">
      <c r="B132" s="11" t="s">
        <v>108</v>
      </c>
      <c r="C132" s="12">
        <v>10</v>
      </c>
    </row>
    <row r="133" spans="2:3" ht="27" customHeight="1" thickBot="1" x14ac:dyDescent="0.45">
      <c r="B133" s="11" t="s">
        <v>49</v>
      </c>
      <c r="C133" s="12">
        <v>2.5</v>
      </c>
    </row>
    <row r="134" spans="2:3" ht="27" customHeight="1" thickBot="1" x14ac:dyDescent="0.45">
      <c r="B134" s="11" t="s">
        <v>113</v>
      </c>
      <c r="C134" s="12">
        <v>4.5</v>
      </c>
    </row>
    <row r="135" spans="2:3" ht="27" customHeight="1" thickBot="1" x14ac:dyDescent="0.45">
      <c r="B135" s="11" t="s">
        <v>58</v>
      </c>
      <c r="C135" s="12">
        <v>5.5</v>
      </c>
    </row>
    <row r="136" spans="2:3" ht="27" customHeight="1" thickBot="1" x14ac:dyDescent="0.45">
      <c r="B136" s="13" t="s">
        <v>43</v>
      </c>
      <c r="C136" s="14">
        <v>1.2</v>
      </c>
    </row>
    <row r="137" spans="2:3" ht="27.75" thickTop="1" thickBot="1" x14ac:dyDescent="0.45"/>
    <row r="138" spans="2:3" ht="27.75" thickTop="1" thickBot="1" x14ac:dyDescent="0.45">
      <c r="B138" s="24" t="s">
        <v>121</v>
      </c>
      <c r="C138" s="25">
        <v>14</v>
      </c>
    </row>
    <row r="139" spans="2:3" ht="27" thickBot="1" x14ac:dyDescent="0.45">
      <c r="B139" s="11" t="s">
        <v>120</v>
      </c>
      <c r="C139" s="12">
        <v>6</v>
      </c>
    </row>
    <row r="140" spans="2:3" ht="27" thickBot="1" x14ac:dyDescent="0.45">
      <c r="B140" s="11" t="s">
        <v>119</v>
      </c>
      <c r="C140" s="12">
        <v>23.5</v>
      </c>
    </row>
    <row r="141" spans="2:3" ht="27" thickBot="1" x14ac:dyDescent="0.45">
      <c r="B141" s="11" t="s">
        <v>118</v>
      </c>
      <c r="C141" s="12">
        <v>7</v>
      </c>
    </row>
    <row r="142" spans="2:3" ht="27" thickBot="1" x14ac:dyDescent="0.45">
      <c r="B142" s="11" t="s">
        <v>117</v>
      </c>
      <c r="C142" s="12">
        <v>27</v>
      </c>
    </row>
    <row r="143" spans="2:3" ht="27" thickBot="1" x14ac:dyDescent="0.45">
      <c r="B143" s="11" t="s">
        <v>80</v>
      </c>
      <c r="C143" s="12">
        <v>9.5</v>
      </c>
    </row>
    <row r="144" spans="2:3" ht="27" thickBot="1" x14ac:dyDescent="0.45">
      <c r="B144" s="11" t="s">
        <v>40</v>
      </c>
      <c r="C144" s="12">
        <v>9</v>
      </c>
    </row>
    <row r="145" spans="2:3" ht="27" thickBot="1" x14ac:dyDescent="0.45">
      <c r="B145" s="11" t="s">
        <v>28</v>
      </c>
      <c r="C145" s="12">
        <v>11</v>
      </c>
    </row>
    <row r="146" spans="2:3" ht="27" thickBot="1" x14ac:dyDescent="0.45">
      <c r="B146" s="11" t="s">
        <v>25</v>
      </c>
      <c r="C146" s="12">
        <v>7.5</v>
      </c>
    </row>
    <row r="147" spans="2:3" ht="27" thickBot="1" x14ac:dyDescent="0.45">
      <c r="B147" s="11" t="s">
        <v>29</v>
      </c>
      <c r="C147" s="12">
        <v>11</v>
      </c>
    </row>
    <row r="148" spans="2:3" ht="27" thickBot="1" x14ac:dyDescent="0.45">
      <c r="B148" s="11" t="s">
        <v>41</v>
      </c>
      <c r="C148" s="12">
        <v>7</v>
      </c>
    </row>
    <row r="149" spans="2:3" ht="27" thickBot="1" x14ac:dyDescent="0.45">
      <c r="B149" s="13" t="s">
        <v>100</v>
      </c>
      <c r="C149" s="14">
        <v>12</v>
      </c>
    </row>
    <row r="150" spans="2:3" ht="27" thickTop="1" x14ac:dyDescent="0.4"/>
    <row r="151" spans="2:3" ht="27" thickBot="1" x14ac:dyDescent="0.45"/>
    <row r="152" spans="2:3" ht="27" customHeight="1" thickTop="1" thickBot="1" x14ac:dyDescent="0.45">
      <c r="B152" s="24" t="s">
        <v>154</v>
      </c>
      <c r="C152" s="25">
        <v>2</v>
      </c>
    </row>
    <row r="153" spans="2:3" ht="27" customHeight="1" thickBot="1" x14ac:dyDescent="0.45">
      <c r="B153" s="11" t="s">
        <v>151</v>
      </c>
      <c r="C153" s="12">
        <v>2.8</v>
      </c>
    </row>
    <row r="154" spans="2:3" ht="27" customHeight="1" thickBot="1" x14ac:dyDescent="0.45">
      <c r="B154" s="11" t="s">
        <v>152</v>
      </c>
      <c r="C154" s="12">
        <v>3.1</v>
      </c>
    </row>
    <row r="155" spans="2:3" ht="27" customHeight="1" thickBot="1" x14ac:dyDescent="0.45">
      <c r="B155" s="11" t="s">
        <v>153</v>
      </c>
      <c r="C155" s="12">
        <v>3.7</v>
      </c>
    </row>
    <row r="156" spans="2:3" ht="27" customHeight="1" thickBot="1" x14ac:dyDescent="0.45">
      <c r="B156" s="11" t="s">
        <v>147</v>
      </c>
      <c r="C156" s="12">
        <v>1.5</v>
      </c>
    </row>
    <row r="157" spans="2:3" ht="27" customHeight="1" thickBot="1" x14ac:dyDescent="0.45">
      <c r="B157" s="11" t="s">
        <v>148</v>
      </c>
      <c r="C157" s="12">
        <v>1.8</v>
      </c>
    </row>
    <row r="158" spans="2:3" ht="27" customHeight="1" thickBot="1" x14ac:dyDescent="0.45">
      <c r="B158" s="11" t="s">
        <v>150</v>
      </c>
      <c r="C158" s="12">
        <v>2</v>
      </c>
    </row>
    <row r="159" spans="2:3" ht="27" customHeight="1" thickBot="1" x14ac:dyDescent="0.45">
      <c r="B159" s="11" t="s">
        <v>149</v>
      </c>
      <c r="C159" s="12">
        <v>2.5</v>
      </c>
    </row>
    <row r="160" spans="2:3" ht="27" customHeight="1" thickBot="1" x14ac:dyDescent="0.45">
      <c r="B160" s="11" t="s">
        <v>138</v>
      </c>
      <c r="C160" s="12">
        <v>0.4</v>
      </c>
    </row>
    <row r="161" spans="2:3" ht="27" customHeight="1" thickBot="1" x14ac:dyDescent="0.45">
      <c r="B161" s="11" t="s">
        <v>137</v>
      </c>
      <c r="C161" s="12">
        <v>0.5</v>
      </c>
    </row>
    <row r="162" spans="2:3" ht="27" customHeight="1" thickBot="1" x14ac:dyDescent="0.45">
      <c r="B162" s="11" t="s">
        <v>139</v>
      </c>
      <c r="C162" s="12">
        <v>0.6</v>
      </c>
    </row>
    <row r="163" spans="2:3" ht="27" customHeight="1" thickBot="1" x14ac:dyDescent="0.45">
      <c r="B163" s="11" t="s">
        <v>142</v>
      </c>
      <c r="C163" s="12">
        <v>0.6</v>
      </c>
    </row>
    <row r="164" spans="2:3" ht="27" customHeight="1" thickBot="1" x14ac:dyDescent="0.45">
      <c r="B164" s="11" t="s">
        <v>143</v>
      </c>
      <c r="C164" s="12">
        <v>1</v>
      </c>
    </row>
    <row r="165" spans="2:3" ht="27" customHeight="1" thickBot="1" x14ac:dyDescent="0.45">
      <c r="B165" s="11" t="s">
        <v>146</v>
      </c>
      <c r="C165" s="12">
        <v>1.3</v>
      </c>
    </row>
    <row r="166" spans="2:3" ht="27" customHeight="1" thickBot="1" x14ac:dyDescent="0.45">
      <c r="B166" s="11" t="s">
        <v>144</v>
      </c>
      <c r="C166" s="12">
        <v>1.5</v>
      </c>
    </row>
    <row r="167" spans="2:3" ht="27" customHeight="1" thickBot="1" x14ac:dyDescent="0.45">
      <c r="B167" s="11" t="s">
        <v>145</v>
      </c>
      <c r="C167" s="12">
        <v>1.9</v>
      </c>
    </row>
    <row r="168" spans="2:3" ht="27" customHeight="1" thickBot="1" x14ac:dyDescent="0.45">
      <c r="B168" s="11" t="s">
        <v>140</v>
      </c>
      <c r="C168" s="12">
        <v>0.8</v>
      </c>
    </row>
    <row r="169" spans="2:3" ht="27" customHeight="1" thickBot="1" x14ac:dyDescent="0.45">
      <c r="B169" s="11" t="s">
        <v>141</v>
      </c>
      <c r="C169" s="12">
        <v>1.8</v>
      </c>
    </row>
    <row r="170" spans="2:3" ht="27" customHeight="1" thickBot="1" x14ac:dyDescent="0.45">
      <c r="B170" s="11" t="s">
        <v>155</v>
      </c>
      <c r="C170" s="12">
        <v>0.5</v>
      </c>
    </row>
    <row r="171" spans="2:3" ht="27" customHeight="1" thickBot="1" x14ac:dyDescent="0.45">
      <c r="B171" s="11" t="s">
        <v>157</v>
      </c>
      <c r="C171" s="12">
        <v>1</v>
      </c>
    </row>
    <row r="172" spans="2:3" ht="27" customHeight="1" thickBot="1" x14ac:dyDescent="0.45">
      <c r="B172" s="13" t="s">
        <v>156</v>
      </c>
      <c r="C172" s="14">
        <v>1.5</v>
      </c>
    </row>
    <row r="173" spans="2:3" ht="27.75" thickTop="1" thickBot="1" x14ac:dyDescent="0.45"/>
    <row r="174" spans="2:3" ht="27" thickBot="1" x14ac:dyDescent="0.45">
      <c r="B174" s="11" t="s">
        <v>158</v>
      </c>
      <c r="C174" s="12">
        <v>10</v>
      </c>
    </row>
    <row r="175" spans="2:3" ht="27" thickBot="1" x14ac:dyDescent="0.45">
      <c r="B175" s="11" t="s">
        <v>159</v>
      </c>
      <c r="C175" s="12">
        <v>0.3</v>
      </c>
    </row>
    <row r="176" spans="2:3" ht="27" thickBot="1" x14ac:dyDescent="0.45">
      <c r="B176" s="11" t="s">
        <v>160</v>
      </c>
      <c r="C176" s="12">
        <v>0</v>
      </c>
    </row>
  </sheetData>
  <sortState ref="B138:C149">
    <sortCondition ref="B138"/>
  </sortState>
  <printOptions horizontalCentered="1"/>
  <pageMargins left="0" right="0" top="0" bottom="0" header="0" footer="0"/>
  <pageSetup paperSize="9" scale="99" orientation="portrait" verticalDpi="0" r:id="rId1"/>
  <rowBreaks count="2" manualBreakCount="2">
    <brk id="136" min="1" max="2" man="1"/>
    <brk id="149" min="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view="pageBreakPreview" zoomScaleSheetLayoutView="100" workbookViewId="0">
      <selection activeCell="B3" sqref="B3:B18"/>
    </sheetView>
  </sheetViews>
  <sheetFormatPr defaultRowHeight="26.25" x14ac:dyDescent="0.4"/>
  <cols>
    <col min="2" max="2" width="75.5703125" style="6" customWidth="1"/>
    <col min="3" max="3" width="17.140625" style="4" bestFit="1" customWidth="1"/>
    <col min="4" max="4" width="17.140625" style="4" customWidth="1"/>
    <col min="5" max="5" width="11.5703125" style="1" customWidth="1"/>
    <col min="6" max="9" width="9.5703125" style="1" bestFit="1" customWidth="1"/>
    <col min="10" max="15" width="9.5703125" bestFit="1" customWidth="1"/>
  </cols>
  <sheetData>
    <row r="1" spans="2:15" ht="27" thickBot="1" x14ac:dyDescent="0.45"/>
    <row r="2" spans="2:15" ht="27.75" thickTop="1" thickBot="1" x14ac:dyDescent="0.45">
      <c r="B2" s="8" t="s">
        <v>37</v>
      </c>
      <c r="C2" s="9" t="s">
        <v>31</v>
      </c>
      <c r="D2" s="10"/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</row>
    <row r="3" spans="2:15" ht="27.75" thickTop="1" thickBot="1" x14ac:dyDescent="0.45">
      <c r="B3" s="7" t="s">
        <v>84</v>
      </c>
      <c r="C3" s="5">
        <v>137.15</v>
      </c>
      <c r="D3" s="5"/>
      <c r="E3" s="2">
        <f>C3/1000</f>
        <v>0.13714999999999999</v>
      </c>
      <c r="F3" s="2">
        <f>C3/1000*5</f>
        <v>0.68574999999999997</v>
      </c>
      <c r="G3" s="2">
        <f>C3/1000*10</f>
        <v>1.3714999999999999</v>
      </c>
      <c r="H3" s="2">
        <f>C3/1000*15</f>
        <v>2.0572499999999998</v>
      </c>
      <c r="I3" s="2">
        <f>C3/1000*20</f>
        <v>2.7429999999999999</v>
      </c>
      <c r="J3" s="2">
        <f>C3/1000*25</f>
        <v>3.42875</v>
      </c>
      <c r="K3" s="2">
        <f>C3/1000*30</f>
        <v>4.1144999999999996</v>
      </c>
      <c r="L3" s="2">
        <f>C3/1000*35</f>
        <v>4.8002500000000001</v>
      </c>
      <c r="M3" s="2">
        <f>C3/1000*40</f>
        <v>5.4859999999999998</v>
      </c>
      <c r="N3" s="2">
        <f>C3/1000*45</f>
        <v>6.1717499999999994</v>
      </c>
      <c r="O3" s="2">
        <f>C3/1000*50</f>
        <v>6.8574999999999999</v>
      </c>
    </row>
    <row r="4" spans="2:15" ht="27.75" thickTop="1" thickBot="1" x14ac:dyDescent="0.45">
      <c r="B4" s="7" t="s">
        <v>82</v>
      </c>
      <c r="C4" s="5">
        <v>316.5</v>
      </c>
      <c r="D4" s="5"/>
      <c r="E4" s="2">
        <f>C4/1000</f>
        <v>0.3165</v>
      </c>
      <c r="F4" s="2"/>
      <c r="G4" s="2"/>
      <c r="H4" s="2"/>
      <c r="I4" s="2"/>
      <c r="J4" s="3"/>
      <c r="K4" s="3"/>
      <c r="L4" s="3"/>
      <c r="M4" s="3"/>
      <c r="N4" s="3"/>
      <c r="O4" s="3"/>
    </row>
    <row r="5" spans="2:15" ht="27.75" thickTop="1" thickBot="1" x14ac:dyDescent="0.45">
      <c r="B5" s="7" t="s">
        <v>83</v>
      </c>
      <c r="C5" s="5">
        <v>274.3</v>
      </c>
      <c r="D5" s="5"/>
      <c r="E5" s="2">
        <f>C5/1000</f>
        <v>0.27429999999999999</v>
      </c>
      <c r="F5" s="2">
        <f>C5/1000*5</f>
        <v>1.3714999999999999</v>
      </c>
      <c r="G5" s="2">
        <f>C5/1000*10</f>
        <v>2.7429999999999999</v>
      </c>
      <c r="H5" s="2">
        <f>C5/1000*15</f>
        <v>4.1144999999999996</v>
      </c>
      <c r="I5" s="2">
        <f>C5/1000*20</f>
        <v>5.4859999999999998</v>
      </c>
      <c r="J5" s="2">
        <f>C5/1000*25</f>
        <v>6.8574999999999999</v>
      </c>
      <c r="K5" s="2">
        <f>C5/1000*30</f>
        <v>8.2289999999999992</v>
      </c>
      <c r="L5" s="2">
        <f>C5/1000*35</f>
        <v>9.6005000000000003</v>
      </c>
      <c r="M5" s="2">
        <f>C5/1000*40</f>
        <v>10.972</v>
      </c>
      <c r="N5" s="2">
        <f>C5/1000*45</f>
        <v>12.343499999999999</v>
      </c>
      <c r="O5" s="2">
        <f>C5/1000*50</f>
        <v>13.715</v>
      </c>
    </row>
    <row r="6" spans="2:15" ht="27.75" thickTop="1" thickBot="1" x14ac:dyDescent="0.45">
      <c r="B6" s="7" t="s">
        <v>85</v>
      </c>
      <c r="C6" s="5">
        <v>147.69999999999999</v>
      </c>
      <c r="D6" s="5"/>
      <c r="E6" s="2">
        <f>C6/1000*100</f>
        <v>14.77</v>
      </c>
    </row>
    <row r="7" spans="2:15" ht="27.75" thickTop="1" thickBot="1" x14ac:dyDescent="0.45">
      <c r="B7" s="7" t="s">
        <v>86</v>
      </c>
      <c r="C7" s="5">
        <v>52.75</v>
      </c>
      <c r="D7" s="5"/>
      <c r="E7" s="2">
        <f>C7/1000*2</f>
        <v>0.1055</v>
      </c>
    </row>
    <row r="8" spans="2:15" ht="27.75" thickTop="1" thickBot="1" x14ac:dyDescent="0.45">
      <c r="B8" s="7" t="s">
        <v>87</v>
      </c>
      <c r="C8" s="5">
        <v>79.12</v>
      </c>
      <c r="D8" s="5"/>
      <c r="E8" s="2"/>
    </row>
    <row r="9" spans="2:15" ht="27.75" thickTop="1" thickBot="1" x14ac:dyDescent="0.45">
      <c r="B9" s="7" t="s">
        <v>88</v>
      </c>
      <c r="C9" s="5">
        <v>21.1</v>
      </c>
      <c r="D9" s="5"/>
    </row>
    <row r="10" spans="2:15" ht="27.75" thickTop="1" thickBot="1" x14ac:dyDescent="0.45">
      <c r="B10" s="7" t="s">
        <v>89</v>
      </c>
      <c r="C10" s="5">
        <v>42.2</v>
      </c>
      <c r="D10" s="5"/>
    </row>
    <row r="11" spans="2:15" ht="27.75" thickTop="1" thickBot="1" x14ac:dyDescent="0.45">
      <c r="B11" s="7" t="s">
        <v>90</v>
      </c>
      <c r="C11" s="5">
        <v>39.5</v>
      </c>
      <c r="D11" s="5"/>
      <c r="F11" s="2">
        <f>C11/1000*5</f>
        <v>0.19750000000000001</v>
      </c>
    </row>
    <row r="12" spans="2:15" ht="27.75" thickTop="1" thickBot="1" x14ac:dyDescent="0.45">
      <c r="B12" s="7" t="s">
        <v>91</v>
      </c>
      <c r="C12" s="5">
        <v>25.32</v>
      </c>
      <c r="D12" s="5"/>
      <c r="E12" s="2" t="s">
        <v>19</v>
      </c>
    </row>
    <row r="13" spans="2:15" ht="27.75" thickTop="1" thickBot="1" x14ac:dyDescent="0.45">
      <c r="B13" s="7" t="s">
        <v>92</v>
      </c>
      <c r="C13" s="5">
        <v>0</v>
      </c>
      <c r="D13" s="5"/>
    </row>
    <row r="14" spans="2:15" ht="27.75" thickTop="1" thickBot="1" x14ac:dyDescent="0.45">
      <c r="B14" s="7" t="s">
        <v>93</v>
      </c>
      <c r="C14" s="5">
        <v>26.37</v>
      </c>
      <c r="D14" s="5"/>
    </row>
    <row r="15" spans="2:15" ht="27.75" thickTop="1" thickBot="1" x14ac:dyDescent="0.45">
      <c r="B15" s="7" t="s">
        <v>94</v>
      </c>
      <c r="C15" s="5">
        <v>51.69</v>
      </c>
      <c r="D15" s="5"/>
    </row>
    <row r="16" spans="2:15" ht="27.75" thickTop="1" thickBot="1" x14ac:dyDescent="0.45">
      <c r="B16" s="7" t="s">
        <v>95</v>
      </c>
      <c r="C16" s="5">
        <v>18.989999999999998</v>
      </c>
      <c r="D16" s="5"/>
      <c r="K16" s="2">
        <f>C16/1000*30</f>
        <v>0.56969999999999998</v>
      </c>
    </row>
    <row r="17" spans="2:5" ht="27.75" thickTop="1" thickBot="1" x14ac:dyDescent="0.45">
      <c r="B17" s="7" t="s">
        <v>96</v>
      </c>
      <c r="C17" s="5">
        <v>6.33</v>
      </c>
      <c r="D17" s="5"/>
    </row>
    <row r="18" spans="2:5" ht="27.75" thickTop="1" thickBot="1" x14ac:dyDescent="0.45">
      <c r="B18" s="7" t="s">
        <v>97</v>
      </c>
      <c r="C18" s="5">
        <v>8.9600000000000009</v>
      </c>
      <c r="D18" s="5"/>
      <c r="E18" s="2">
        <f>C18/1000*100</f>
        <v>0.89600000000000013</v>
      </c>
    </row>
    <row r="19" spans="2:5" ht="27" thickTop="1" x14ac:dyDescent="0.4"/>
  </sheetData>
  <pageMargins left="0" right="0" top="0" bottom="0" header="0" footer="0"/>
  <pageSetup paperSize="9" orientation="landscape" verticalDpi="0" r:id="rId1"/>
  <colBreaks count="1" manualBreakCount="1">
    <brk id="4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activeCell="E13" sqref="E13"/>
    </sheetView>
  </sheetViews>
  <sheetFormatPr defaultRowHeight="26.25" x14ac:dyDescent="0.4"/>
  <cols>
    <col min="2" max="2" width="9.140625" style="6"/>
    <col min="3" max="3" width="9.140625" style="4"/>
    <col min="4" max="8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7" zoomScaleNormal="67" workbookViewId="0">
      <selection activeCell="G7" sqref="G7"/>
    </sheetView>
  </sheetViews>
  <sheetFormatPr defaultRowHeight="33.75" x14ac:dyDescent="0.5"/>
  <cols>
    <col min="1" max="16384" width="9.140625" style="16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Foglio1</vt:lpstr>
      <vt:lpstr>Foglio2</vt:lpstr>
      <vt:lpstr>Foglio3</vt:lpstr>
      <vt:lpstr>Foglio4</vt:lpstr>
      <vt:lpstr>Foglio1!Area_stampa</vt:lpstr>
      <vt:lpstr>Foglio2!Area_stampa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Home</cp:lastModifiedBy>
  <cp:lastPrinted>2015-03-08T15:55:59Z</cp:lastPrinted>
  <dcterms:created xsi:type="dcterms:W3CDTF">2014-11-16T14:25:11Z</dcterms:created>
  <dcterms:modified xsi:type="dcterms:W3CDTF">2015-05-22T14:22:25Z</dcterms:modified>
</cp:coreProperties>
</file>